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1" i="1"/>
  <c r="C31"/>
  <c r="E36"/>
  <c r="E32"/>
  <c r="E28"/>
  <c r="D27"/>
  <c r="E27" s="1"/>
  <c r="C27"/>
  <c r="D25"/>
  <c r="C25"/>
  <c r="E24"/>
  <c r="D23"/>
  <c r="C23"/>
  <c r="E21"/>
  <c r="E20"/>
  <c r="D19"/>
  <c r="C19"/>
  <c r="C17" s="1"/>
  <c r="E18"/>
  <c r="D17"/>
  <c r="E16"/>
  <c r="D15"/>
  <c r="C15"/>
  <c r="E14"/>
  <c r="D13"/>
  <c r="C13"/>
  <c r="E12"/>
  <c r="D11"/>
  <c r="C11"/>
  <c r="D10" l="1"/>
  <c r="D39" s="1"/>
  <c r="E15"/>
  <c r="E23"/>
  <c r="E31"/>
  <c r="E19"/>
  <c r="E17"/>
  <c r="E13"/>
  <c r="C10"/>
  <c r="C39" s="1"/>
  <c r="E11"/>
  <c r="E10" l="1"/>
  <c r="E39"/>
</calcChain>
</file>

<file path=xl/sharedStrings.xml><?xml version="1.0" encoding="utf-8"?>
<sst xmlns="http://schemas.openxmlformats.org/spreadsheetml/2006/main" count="72" uniqueCount="72">
  <si>
    <t>Приложение №1</t>
  </si>
  <si>
    <t>Доходы бюджета муниципального образования Ташлинский сельсовет по кодам классификации бюджета</t>
  </si>
  <si>
    <t>Наименование кода дохода бюджета</t>
  </si>
  <si>
    <t>Код дохода по бюджетной</t>
  </si>
  <si>
    <t>Утвержденные</t>
  </si>
  <si>
    <t>Исполнено,</t>
  </si>
  <si>
    <t xml:space="preserve">Процент </t>
  </si>
  <si>
    <t>классификации</t>
  </si>
  <si>
    <t>бюджетные</t>
  </si>
  <si>
    <t>руб.</t>
  </si>
  <si>
    <t>исполнения,</t>
  </si>
  <si>
    <t>назначения</t>
  </si>
  <si>
    <t>%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</si>
  <si>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</si>
  <si>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</si>
  <si>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</si>
  <si>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</si>
  <si>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</si>
  <si>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</si>
  <si>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</si>
  <si>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</si>
  <si>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</si>
  <si>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</si>
  <si>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НАЛОГИ НА СОВОКУПНЫЙ ДОХОД</t>
  </si>
  <si>
    <t>000 10500000000000000</t>
  </si>
  <si>
    <t>Единый сельскохозяйственный налог</t>
  </si>
  <si>
    <t>000 10503000000000000</t>
  </si>
  <si>
    <t>НАЛОГИ НА ИМУЩЕСТВО</t>
  </si>
  <si>
    <t>000 10600000000000000</t>
  </si>
  <si>
    <t>Налог на имущество физических лиц</t>
  </si>
  <si>
    <t>000 10601000000000110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</si>
  <si>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</si>
  <si>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</si>
  <si>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</si>
  <si>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</si>
  <si>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физических лиц</t>
  </si>
  <si>
    <t>000 10606040000000110</t>
  </si>
  <si>
    <t>ДОХОДЫ ОТ ИСПОЛЬЗОВАНИЯ ИМУЩЕСТВА, НАХОДЯЩЕГОСЯ В ГОСУДАРСТВЕННОЙ И МУНИЦИПАЛЬНОЙЦ СОБСТВЕННОСТИ</t>
  </si>
  <si>
    <t>000 11100000000000000</t>
  </si>
  <si>
    <t>Доходы, получаемые в ивде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</si>
  <si>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</si>
  <si>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ОКАЗАНИЯ ПЛАТНЫХ УСЛУГ  (РАБОТ) И КОМПЕНСАЦИИ ЗАТРАТ ГОСУДАРСТВА</t>
  </si>
  <si>
    <t>000 113 000000000000130</t>
  </si>
  <si>
    <t xml:space="preserve">Доходы  от компенсации затрат государства </t>
  </si>
  <si>
    <t>000 113 020000000000130</t>
  </si>
  <si>
    <t>ШТРАФЫ,САНКЦИИ, ВОЗМЕЩЕНИЕ УЩЕРБА</t>
  </si>
  <si>
    <t>000 1160000000000000</t>
  </si>
  <si>
    <t>Денежные взыскания, штрафы за нарушение Законодательства РФ</t>
  </si>
  <si>
    <t>000 1163300000000000</t>
  </si>
  <si>
    <t>ПРОЧИЕ НЕНАЛОГОВЫЕ ДОХОДЫ</t>
  </si>
  <si>
    <t>000 11700000000000000</t>
  </si>
  <si>
    <t>Невыясненые поступления</t>
  </si>
  <si>
    <t>000 11701000000000000180</t>
  </si>
  <si>
    <t>БЕЗВОЗМЕЗДНЫЕ ПОСТУПЛЕНИЯ</t>
  </si>
  <si>
    <t>000 20000000000000000</t>
  </si>
  <si>
    <t>Дотации бюджетам сельских поселений на выравнивание бюджетной обеспеченности</t>
  </si>
  <si>
    <t>Дотации бюджетам на поддержку мет по обеспечению сбалансированности бюджета</t>
  </si>
  <si>
    <t>000 20200002000000151</t>
  </si>
  <si>
    <t>Иные межбюджетные трансферты</t>
  </si>
  <si>
    <t>000 20240000000000151</t>
  </si>
  <si>
    <t>ИТОГО ДОХОДОВ</t>
  </si>
  <si>
    <t>Субсидии бюджетам сельских поселений на софинансирование капитальных вложений в объекты муниципальной собственности</t>
  </si>
  <si>
    <t>000 20200000000000151</t>
  </si>
  <si>
    <t>Прочие безвозмездные поступления</t>
  </si>
  <si>
    <t>000 20700000000000151</t>
  </si>
  <si>
    <t>ЗАДОЛЖЕННОСТЬ И ПЕРЕРАСЧЕТЫ ПО ОТМЕНЕННЫМ НАЛОГАМ, СБОРАМ И ИНЫМ ОБЯЗАТЕЛЬНЫМ ПЛАТЕЖАМ</t>
  </si>
  <si>
    <t>000 1090400000000110</t>
  </si>
  <si>
    <t>000 20100001100000151</t>
  </si>
  <si>
    <t>Возврат прочих остатков субсидий</t>
  </si>
  <si>
    <t>000 21900000000000151</t>
  </si>
  <si>
    <t>к Решению Совета депутатов</t>
  </si>
  <si>
    <t>от  09.09.2021г    № 62/198-рс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</si>
</sst>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2" fontId="5" fillId="0" borderId="5" xfId="0" applyNumberFormat="1" applyFont="1" applyBorder="1"/>
    <xf numFmtId="2" fontId="5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2" fontId="1" fillId="0" borderId="5" xfId="0" applyNumberFormat="1" applyFont="1" applyBorder="1"/>
    <xf numFmtId="2" fontId="1" fillId="0" borderId="5" xfId="0" applyNumberFormat="1" applyFont="1" applyBorder="1" applyAlignment="1">
      <alignment horizontal="center"/>
    </xf>
    <xf numFmtId="0" fontId="5" fillId="0" borderId="4" xfId="0" applyFont="1" applyBorder="1" applyAlignment="1">
      <alignment wrapText="1"/>
    </xf>
    <xf numFmtId="0" fontId="5" fillId="0" borderId="4" xfId="0" applyFont="1" applyBorder="1"/>
    <xf numFmtId="2" fontId="5" fillId="0" borderId="4" xfId="0" applyNumberFormat="1" applyFont="1" applyBorder="1"/>
    <xf numFmtId="0" fontId="1" fillId="0" borderId="4" xfId="0" applyFont="1" applyBorder="1" applyAlignment="1">
      <alignment wrapText="1"/>
    </xf>
    <xf numFmtId="2" fontId="1" fillId="0" borderId="4" xfId="0" applyNumberFormat="1" applyFont="1" applyBorder="1"/>
    <xf numFmtId="0" fontId="1" fillId="0" borderId="4" xfId="0" applyFont="1" applyBorder="1"/>
    <xf numFmtId="3" fontId="1" fillId="0" borderId="4" xfId="0" applyNumberFormat="1" applyFont="1" applyBorder="1" applyAlignment="1">
      <alignment horizontal="left"/>
    </xf>
    <xf numFmtId="4" fontId="1" fillId="0" borderId="4" xfId="0" applyNumberFormat="1" applyFont="1" applyBorder="1"/>
    <xf numFmtId="2" fontId="0" fillId="0" borderId="0" xfId="0" applyNumberForma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tabSelected="1" workbookViewId="0">
      <selection activeCell="C3" sqref="C3:E3"/>
    </sheetView>
  </sheetViews>
  <sheetFormatPr defaultRowHeight="15"/>
  <cols>
    <col min="1" max="1" width="50.28515625" customWidth="1"/>
    <col min="2" max="2" width="23.7109375" customWidth="1"/>
    <col min="3" max="3" width="20.5703125" customWidth="1"/>
    <col min="4" max="4" width="16.42578125" customWidth="1"/>
    <col min="5" max="5" width="19.7109375" customWidth="1"/>
  </cols>
  <sheetData>
    <row r="1" spans="1:5">
      <c r="A1" s="1"/>
      <c r="B1" s="1"/>
      <c r="C1" s="23" t="s">
        <v>0</v>
      </c>
      <c r="D1" s="23"/>
      <c r="E1" s="23"/>
    </row>
    <row r="2" spans="1:5">
      <c r="A2" s="1"/>
      <c r="B2" s="1"/>
      <c r="C2" s="24" t="s">
        <v>70</v>
      </c>
      <c r="D2" s="24"/>
      <c r="E2" s="24"/>
    </row>
    <row r="3" spans="1:5">
      <c r="A3" s="1"/>
      <c r="B3" s="1"/>
      <c r="C3" s="24" t="s">
        <v>71</v>
      </c>
      <c r="D3" s="24"/>
      <c r="E3" s="24"/>
    </row>
    <row r="4" spans="1:5" ht="15.75">
      <c r="A4" s="25" t="s">
        <v>1</v>
      </c>
      <c r="B4" s="25"/>
      <c r="C4" s="25"/>
      <c r="D4" s="25"/>
      <c r="E4" s="25"/>
    </row>
    <row r="5" spans="1:5" ht="15.75">
      <c r="A5" s="26"/>
      <c r="B5" s="26"/>
      <c r="C5" s="26"/>
      <c r="D5" s="26"/>
      <c r="E5" s="26"/>
    </row>
    <row r="6" spans="1: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</row>
    <row r="7" spans="1:5">
      <c r="A7" s="3"/>
      <c r="B7" s="3" t="s">
        <v>7</v>
      </c>
      <c r="C7" s="3" t="s">
        <v>8</v>
      </c>
      <c r="D7" s="3" t="s">
        <v>9</v>
      </c>
      <c r="E7" s="3" t="s">
        <v>10</v>
      </c>
    </row>
    <row r="8" spans="1:5">
      <c r="A8" s="4"/>
      <c r="B8" s="4"/>
      <c r="C8" s="4" t="s">
        <v>11</v>
      </c>
      <c r="D8" s="4"/>
      <c r="E8" s="4" t="s">
        <v>12</v>
      </c>
    </row>
    <row r="9" spans="1:5">
      <c r="A9" s="5">
        <v>1</v>
      </c>
      <c r="B9" s="5">
        <v>2</v>
      </c>
      <c r="C9" s="5">
        <v>3</v>
      </c>
      <c r="D9" s="5">
        <v>4</v>
      </c>
      <c r="E9" s="5">
        <v>5</v>
      </c>
    </row>
    <row r="10" spans="1:5" ht="23.25" customHeight="1">
      <c r="A10" s="6" t="s">
        <v>13</v>
      </c>
      <c r="B10" s="7" t="s">
        <v>14</v>
      </c>
      <c r="C10" s="8">
        <f>C11+C13+C15+C17+C23+C25+C27</f>
        <v>28959490</v>
      </c>
      <c r="D10" s="8">
        <f>D11+D13+D15+D17+D23+D25+D27+D29+D22</f>
        <v>29346910.259999994</v>
      </c>
      <c r="E10" s="9">
        <f>D10/C10*100</f>
        <v>101.33780070021949</v>
      </c>
    </row>
    <row r="11" spans="1:5" ht="18.75" customHeight="1">
      <c r="A11" s="6" t="s">
        <v>15</v>
      </c>
      <c r="B11" s="7" t="s">
        <v>16</v>
      </c>
      <c r="C11" s="8">
        <f>C12</f>
        <v>19388900</v>
      </c>
      <c r="D11" s="8">
        <f>D12</f>
        <v>19626234.579999998</v>
      </c>
      <c r="E11" s="9">
        <f t="shared" ref="E11:E39" si="0">D11/C11*100</f>
        <v>101.22407449623236</v>
      </c>
    </row>
    <row r="12" spans="1:5" ht="15.75" customHeight="1">
      <c r="A12" s="10" t="s">
        <v>17</v>
      </c>
      <c r="B12" s="11" t="s">
        <v>18</v>
      </c>
      <c r="C12" s="12">
        <v>19388900</v>
      </c>
      <c r="D12" s="12">
        <v>19626234.579999998</v>
      </c>
      <c r="E12" s="13">
        <f t="shared" si="0"/>
        <v>101.22407449623236</v>
      </c>
    </row>
    <row r="13" spans="1:5" ht="40.5" customHeight="1">
      <c r="A13" s="6" t="s">
        <v>19</v>
      </c>
      <c r="B13" s="7" t="s">
        <v>20</v>
      </c>
      <c r="C13" s="8">
        <f>C14</f>
        <v>2946290</v>
      </c>
      <c r="D13" s="8">
        <f>D14</f>
        <v>2934009.32</v>
      </c>
      <c r="E13" s="9">
        <f t="shared" si="0"/>
        <v>99.583181560538833</v>
      </c>
    </row>
    <row r="14" spans="1:5" ht="41.25" customHeight="1">
      <c r="A14" s="10" t="s">
        <v>21</v>
      </c>
      <c r="B14" s="11" t="s">
        <v>22</v>
      </c>
      <c r="C14" s="12">
        <v>2946290</v>
      </c>
      <c r="D14" s="12">
        <v>2934009.32</v>
      </c>
      <c r="E14" s="13">
        <f t="shared" si="0"/>
        <v>99.583181560538833</v>
      </c>
    </row>
    <row r="15" spans="1:5" ht="16.5" customHeight="1">
      <c r="A15" s="6" t="s">
        <v>23</v>
      </c>
      <c r="B15" s="7" t="s">
        <v>24</v>
      </c>
      <c r="C15" s="8">
        <f>C16</f>
        <v>100000</v>
      </c>
      <c r="D15" s="8">
        <f>D16</f>
        <v>94688.639999999999</v>
      </c>
      <c r="E15" s="9">
        <f t="shared" si="0"/>
        <v>94.688640000000007</v>
      </c>
    </row>
    <row r="16" spans="1:5" ht="19.5" customHeight="1">
      <c r="A16" s="10" t="s">
        <v>25</v>
      </c>
      <c r="B16" s="7" t="s">
        <v>26</v>
      </c>
      <c r="C16" s="12">
        <v>100000</v>
      </c>
      <c r="D16" s="12">
        <v>94688.639999999999</v>
      </c>
      <c r="E16" s="13">
        <f t="shared" si="0"/>
        <v>94.688640000000007</v>
      </c>
    </row>
    <row r="17" spans="1:5">
      <c r="A17" s="6" t="s">
        <v>27</v>
      </c>
      <c r="B17" s="7" t="s">
        <v>28</v>
      </c>
      <c r="C17" s="8">
        <f>C18+C19</f>
        <v>5879500</v>
      </c>
      <c r="D17" s="8">
        <f>D18+D19</f>
        <v>5931361.5800000001</v>
      </c>
      <c r="E17" s="9">
        <f t="shared" si="0"/>
        <v>100.8820746662131</v>
      </c>
    </row>
    <row r="18" spans="1:5">
      <c r="A18" s="10" t="s">
        <v>29</v>
      </c>
      <c r="B18" s="11" t="s">
        <v>30</v>
      </c>
      <c r="C18" s="12">
        <v>677500</v>
      </c>
      <c r="D18" s="12">
        <v>713538.54</v>
      </c>
      <c r="E18" s="13">
        <f t="shared" si="0"/>
        <v>105.31934169741699</v>
      </c>
    </row>
    <row r="19" spans="1:5">
      <c r="A19" s="6" t="s">
        <v>31</v>
      </c>
      <c r="B19" s="7" t="s">
        <v>32</v>
      </c>
      <c r="C19" s="8">
        <f>C20+C21</f>
        <v>5202000</v>
      </c>
      <c r="D19" s="8">
        <f>D20+D21</f>
        <v>5217823.04</v>
      </c>
      <c r="E19" s="9">
        <f t="shared" si="0"/>
        <v>100.30417224144558</v>
      </c>
    </row>
    <row r="20" spans="1:5">
      <c r="A20" s="10" t="s">
        <v>33</v>
      </c>
      <c r="B20" s="11" t="s">
        <v>34</v>
      </c>
      <c r="C20" s="12">
        <v>3160000</v>
      </c>
      <c r="D20" s="12">
        <v>3163233.82</v>
      </c>
      <c r="E20" s="13">
        <f t="shared" si="0"/>
        <v>100.10233607594937</v>
      </c>
    </row>
    <row r="21" spans="1:5">
      <c r="A21" s="10" t="s">
        <v>35</v>
      </c>
      <c r="B21" s="11" t="s">
        <v>36</v>
      </c>
      <c r="C21" s="12">
        <v>2042000</v>
      </c>
      <c r="D21" s="12">
        <v>2054589.22</v>
      </c>
      <c r="E21" s="13">
        <f t="shared" si="0"/>
        <v>100.61651420176298</v>
      </c>
    </row>
    <row r="22" spans="1:5" ht="39">
      <c r="A22" s="17" t="s">
        <v>65</v>
      </c>
      <c r="B22" s="19" t="s">
        <v>66</v>
      </c>
      <c r="C22" s="18"/>
      <c r="D22" s="18">
        <v>1.18</v>
      </c>
      <c r="E22" s="13">
        <v>1.18</v>
      </c>
    </row>
    <row r="23" spans="1:5" ht="42" customHeight="1">
      <c r="A23" s="14" t="s">
        <v>37</v>
      </c>
      <c r="B23" s="15" t="s">
        <v>38</v>
      </c>
      <c r="C23" s="16">
        <f>C24</f>
        <v>511274</v>
      </c>
      <c r="D23" s="16">
        <f>D24</f>
        <v>562392.4</v>
      </c>
      <c r="E23" s="9">
        <f t="shared" si="0"/>
        <v>109.99823969143748</v>
      </c>
    </row>
    <row r="24" spans="1:5" ht="81" customHeight="1">
      <c r="A24" s="17" t="s">
        <v>39</v>
      </c>
      <c r="B24" s="15" t="s">
        <v>40</v>
      </c>
      <c r="C24" s="18">
        <v>511274</v>
      </c>
      <c r="D24" s="18">
        <v>562392.4</v>
      </c>
      <c r="E24" s="13">
        <f t="shared" si="0"/>
        <v>109.99823969143748</v>
      </c>
    </row>
    <row r="25" spans="1:5" ht="29.25" customHeight="1">
      <c r="A25" s="14" t="s">
        <v>41</v>
      </c>
      <c r="B25" s="19" t="s">
        <v>42</v>
      </c>
      <c r="C25" s="18">
        <f>C26</f>
        <v>83526</v>
      </c>
      <c r="D25" s="18">
        <f>D26</f>
        <v>94272.56</v>
      </c>
      <c r="E25" s="13">
        <v>0</v>
      </c>
    </row>
    <row r="26" spans="1:5">
      <c r="A26" s="17" t="s">
        <v>43</v>
      </c>
      <c r="B26" s="19" t="s">
        <v>44</v>
      </c>
      <c r="C26" s="18">
        <v>83526</v>
      </c>
      <c r="D26" s="18">
        <v>94272.56</v>
      </c>
      <c r="E26" s="13">
        <v>0</v>
      </c>
    </row>
    <row r="27" spans="1:5">
      <c r="A27" s="14" t="s">
        <v>45</v>
      </c>
      <c r="B27" s="15" t="s">
        <v>46</v>
      </c>
      <c r="C27" s="16">
        <f>C28</f>
        <v>50000</v>
      </c>
      <c r="D27" s="16">
        <f>D28</f>
        <v>103950</v>
      </c>
      <c r="E27" s="9">
        <f t="shared" si="0"/>
        <v>207.9</v>
      </c>
    </row>
    <row r="28" spans="1:5" ht="25.5" customHeight="1">
      <c r="A28" s="17" t="s">
        <v>47</v>
      </c>
      <c r="B28" s="15" t="s">
        <v>48</v>
      </c>
      <c r="C28" s="18">
        <v>50000</v>
      </c>
      <c r="D28" s="18">
        <v>103950</v>
      </c>
      <c r="E28" s="13">
        <f t="shared" si="0"/>
        <v>207.9</v>
      </c>
    </row>
    <row r="29" spans="1:5" hidden="1">
      <c r="A29" s="14" t="s">
        <v>49</v>
      </c>
      <c r="B29" s="15" t="s">
        <v>50</v>
      </c>
      <c r="C29" s="16">
        <v>0</v>
      </c>
      <c r="D29" s="16">
        <v>0</v>
      </c>
      <c r="E29" s="9"/>
    </row>
    <row r="30" spans="1:5" ht="0.75" customHeight="1">
      <c r="A30" s="17" t="s">
        <v>51</v>
      </c>
      <c r="B30" s="19" t="s">
        <v>52</v>
      </c>
      <c r="C30" s="18">
        <v>0</v>
      </c>
      <c r="D30" s="18">
        <v>0</v>
      </c>
      <c r="E30" s="13"/>
    </row>
    <row r="31" spans="1:5">
      <c r="A31" s="14" t="s">
        <v>53</v>
      </c>
      <c r="B31" s="15" t="s">
        <v>54</v>
      </c>
      <c r="C31" s="16">
        <f>C32+C35+C36+C37+C33</f>
        <v>84880100</v>
      </c>
      <c r="D31" s="16">
        <f>D32+D35+D36+D37+D33+D38</f>
        <v>84444561.030000001</v>
      </c>
      <c r="E31" s="13">
        <f t="shared" si="0"/>
        <v>99.486877407071859</v>
      </c>
    </row>
    <row r="32" spans="1:5" ht="26.25">
      <c r="A32" s="17" t="s">
        <v>55</v>
      </c>
      <c r="B32" s="20" t="s">
        <v>67</v>
      </c>
      <c r="C32" s="21">
        <v>53777600</v>
      </c>
      <c r="D32" s="18">
        <v>53777600</v>
      </c>
      <c r="E32" s="13">
        <f t="shared" si="0"/>
        <v>100</v>
      </c>
    </row>
    <row r="33" spans="1:5" ht="39">
      <c r="A33" s="17" t="s">
        <v>61</v>
      </c>
      <c r="B33" s="20" t="s">
        <v>62</v>
      </c>
      <c r="C33" s="21">
        <v>30752500</v>
      </c>
      <c r="D33" s="18">
        <v>30577548.030000001</v>
      </c>
      <c r="E33" s="13">
        <v>99.43</v>
      </c>
    </row>
    <row r="34" spans="1:5" ht="21.75" hidden="1" customHeight="1">
      <c r="A34" s="17"/>
      <c r="B34" s="20"/>
      <c r="C34" s="21"/>
      <c r="D34" s="18"/>
      <c r="E34" s="13"/>
    </row>
    <row r="35" spans="1:5" ht="26.25">
      <c r="A35" s="17" t="s">
        <v>56</v>
      </c>
      <c r="B35" s="19" t="s">
        <v>57</v>
      </c>
      <c r="C35" s="21">
        <v>0</v>
      </c>
      <c r="D35" s="18">
        <v>0</v>
      </c>
      <c r="E35" s="13">
        <v>0</v>
      </c>
    </row>
    <row r="36" spans="1:5">
      <c r="A36" s="10" t="s">
        <v>58</v>
      </c>
      <c r="B36" s="11" t="s">
        <v>59</v>
      </c>
      <c r="C36" s="12">
        <v>50000</v>
      </c>
      <c r="D36" s="12">
        <v>50000</v>
      </c>
      <c r="E36" s="13">
        <f t="shared" si="0"/>
        <v>100</v>
      </c>
    </row>
    <row r="37" spans="1:5">
      <c r="A37" s="10" t="s">
        <v>63</v>
      </c>
      <c r="B37" s="11" t="s">
        <v>64</v>
      </c>
      <c r="C37" s="12">
        <v>300000</v>
      </c>
      <c r="D37" s="12">
        <v>300000</v>
      </c>
      <c r="E37" s="13">
        <v>100</v>
      </c>
    </row>
    <row r="38" spans="1:5">
      <c r="A38" s="10" t="s">
        <v>68</v>
      </c>
      <c r="B38" s="11" t="s">
        <v>69</v>
      </c>
      <c r="C38" s="12"/>
      <c r="D38" s="12">
        <v>-260587</v>
      </c>
      <c r="E38" s="13"/>
    </row>
    <row r="39" spans="1:5">
      <c r="A39" s="6" t="s">
        <v>60</v>
      </c>
      <c r="B39" s="7"/>
      <c r="C39" s="8">
        <f>C10+C31</f>
        <v>113839590</v>
      </c>
      <c r="D39" s="8">
        <f>D10+D31</f>
        <v>113791471.28999999</v>
      </c>
      <c r="E39" s="13">
        <f t="shared" si="0"/>
        <v>99.957731128511611</v>
      </c>
    </row>
    <row r="40" spans="1:5">
      <c r="D40" s="22"/>
    </row>
  </sheetData>
  <mergeCells count="5">
    <mergeCell ref="C1:E1"/>
    <mergeCell ref="C2:E2"/>
    <mergeCell ref="C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2" sqref="C3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2021-04-01T04:57:15Z</dcterms:modified>
</cp:coreProperties>
</file>